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 Tangvald\Desktop\"/>
    </mc:Choice>
  </mc:AlternateContent>
  <xr:revisionPtr revIDLastSave="0" documentId="13_ncr:1_{9BE13B35-E8DC-446A-8E04-5E7D5D4E97E6}" xr6:coauthVersionLast="45" xr6:coauthVersionMax="45" xr10:uidLastSave="{00000000-0000-0000-0000-000000000000}"/>
  <bookViews>
    <workbookView xWindow="-108" yWindow="-108" windowWidth="23256" windowHeight="12600" xr2:uid="{F7581888-D366-4380-A153-1D2CF0C7EF55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C38" i="1" l="1"/>
  <c r="D38" i="1"/>
  <c r="E38" i="1"/>
  <c r="E32" i="1"/>
  <c r="E33" i="1"/>
  <c r="E27" i="1"/>
  <c r="E26" i="1"/>
  <c r="E17" i="1"/>
  <c r="E16" i="1"/>
  <c r="D25" i="1"/>
  <c r="D34" i="1" s="1"/>
  <c r="D12" i="1"/>
  <c r="D14" i="1" s="1"/>
  <c r="E14" i="1"/>
  <c r="F34" i="1" l="1"/>
  <c r="F38" i="1" s="1"/>
  <c r="E34" i="1"/>
</calcChain>
</file>

<file path=xl/sharedStrings.xml><?xml version="1.0" encoding="utf-8"?>
<sst xmlns="http://schemas.openxmlformats.org/spreadsheetml/2006/main" count="42" uniqueCount="41">
  <si>
    <t>Inntekter</t>
  </si>
  <si>
    <t>Kontingent</t>
  </si>
  <si>
    <t>Oppdrag/Sponsor</t>
  </si>
  <si>
    <t>Tilskudd lokallag</t>
  </si>
  <si>
    <t>Sum inntekter</t>
  </si>
  <si>
    <t>Utgifter</t>
  </si>
  <si>
    <t>Fylkessekretær 40%</t>
  </si>
  <si>
    <t>Kontor</t>
  </si>
  <si>
    <t>Telefon</t>
  </si>
  <si>
    <t>Kontorutgifter</t>
  </si>
  <si>
    <t>Reiser</t>
  </si>
  <si>
    <t>Landsmøte 4 pers</t>
  </si>
  <si>
    <t>Revisjon, regnskap</t>
  </si>
  <si>
    <t>Undersøkelser</t>
  </si>
  <si>
    <t>Plakat, trykk</t>
  </si>
  <si>
    <t>Annonser</t>
  </si>
  <si>
    <t>Tilskudd leder, nestleder</t>
  </si>
  <si>
    <t>Uforutsett</t>
  </si>
  <si>
    <t>Sum utgifter</t>
  </si>
  <si>
    <t>Mva kompensasjon</t>
  </si>
  <si>
    <t>Dato</t>
  </si>
  <si>
    <t xml:space="preserve">Forslag fra </t>
  </si>
  <si>
    <t>Foredrag</t>
  </si>
  <si>
    <t xml:space="preserve">Naturvernforbundet i Agder. Budsjett </t>
  </si>
  <si>
    <t>Regnskap</t>
  </si>
  <si>
    <t>Budsjett</t>
  </si>
  <si>
    <t>Styremøter, Årsmøte</t>
  </si>
  <si>
    <t>Finansinntekter</t>
  </si>
  <si>
    <t>Bank og kortgebyr</t>
  </si>
  <si>
    <t>Refusjon NN /Fylkessekretær</t>
  </si>
  <si>
    <t>Pensjon, forsikring</t>
  </si>
  <si>
    <t>Tilskudd nystartet lokallag</t>
  </si>
  <si>
    <t>Gave/kundeutbytte fra Sparebanken Sør</t>
  </si>
  <si>
    <t>Lønnskjøring (NettBedrift betalingsformidling)</t>
  </si>
  <si>
    <t>Andre tilskudd</t>
  </si>
  <si>
    <t>Overskudd/Underskudd (-)</t>
  </si>
  <si>
    <t>Norges Naturvernforbund har bedt lokalelagene om økonomisk bistand i forbindelse med Fjordsøksmålet.</t>
  </si>
  <si>
    <t>bidra til å dekke saksomkostningene på 1,4 millioner …"</t>
  </si>
  <si>
    <t>Styret i Naturvernforbundet i Agder besluttet 25 jan 2024 ".. At vi ønsker å bevilge 40 000 til spleisen for å</t>
  </si>
  <si>
    <t>(27.378 + 144.719 + 19.944).</t>
  </si>
  <si>
    <t xml:space="preserve">Naturvernforbundet i Agder har 3 siste år hatt et samlet overskudd på NOK 192.041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</si>
</sst>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0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9F0F-0F04-4857-A959-8F6A52A08D6A}">
  <dimension ref="A3:F46"/>
  <sheetViews>
    <sheetView tabSelected="1" workbookViewId="0">
      <selection activeCell="A15" sqref="A15"/>
    </sheetView>
  </sheetViews>
  <sheetFormatPr baseColWidth="10" defaultRowHeight="14.4" x14ac:dyDescent="0.3"/>
  <cols>
    <col min="2" max="2" width="38.21875" customWidth="1"/>
    <col min="3" max="3" width="1.21875" customWidth="1"/>
    <col min="6" max="6" width="11.6640625" customWidth="1"/>
  </cols>
  <sheetData>
    <row r="3" spans="1:6" ht="18" x14ac:dyDescent="0.35">
      <c r="A3" s="5" t="s">
        <v>23</v>
      </c>
      <c r="D3" s="6">
        <v>2023</v>
      </c>
      <c r="E3" s="6">
        <v>2023</v>
      </c>
      <c r="F3" s="6">
        <v>2024</v>
      </c>
    </row>
    <row r="4" spans="1:6" x14ac:dyDescent="0.3">
      <c r="B4" t="s">
        <v>21</v>
      </c>
      <c r="D4" s="8" t="s">
        <v>25</v>
      </c>
      <c r="E4" s="8" t="s">
        <v>24</v>
      </c>
      <c r="F4" s="9" t="s">
        <v>25</v>
      </c>
    </row>
    <row r="5" spans="1:6" x14ac:dyDescent="0.3">
      <c r="B5" t="s">
        <v>20</v>
      </c>
      <c r="C5" s="1"/>
      <c r="D5" s="10"/>
      <c r="E5" s="10"/>
      <c r="F5" s="10">
        <v>45397</v>
      </c>
    </row>
    <row r="6" spans="1:6" x14ac:dyDescent="0.3">
      <c r="C6" s="1"/>
      <c r="D6" s="1"/>
    </row>
    <row r="7" spans="1:6" x14ac:dyDescent="0.3">
      <c r="A7" t="s">
        <v>0</v>
      </c>
      <c r="B7" t="s">
        <v>1</v>
      </c>
      <c r="C7" s="2"/>
      <c r="D7" s="2">
        <v>156023</v>
      </c>
      <c r="E7" s="2">
        <v>291023</v>
      </c>
      <c r="F7" s="2">
        <v>180000</v>
      </c>
    </row>
    <row r="8" spans="1:6" x14ac:dyDescent="0.3">
      <c r="B8" t="s">
        <v>19</v>
      </c>
      <c r="C8" s="2"/>
      <c r="D8" s="2">
        <v>9646</v>
      </c>
      <c r="E8" s="2">
        <v>9646</v>
      </c>
      <c r="F8" s="2">
        <v>10000</v>
      </c>
    </row>
    <row r="9" spans="1:6" x14ac:dyDescent="0.3">
      <c r="B9" t="s">
        <v>29</v>
      </c>
      <c r="C9" s="2"/>
      <c r="D9" s="2">
        <v>125000</v>
      </c>
      <c r="E9" s="2"/>
      <c r="F9" s="2">
        <v>125000</v>
      </c>
    </row>
    <row r="10" spans="1:6" x14ac:dyDescent="0.3">
      <c r="B10" t="s">
        <v>32</v>
      </c>
      <c r="C10" s="2"/>
      <c r="D10" s="2"/>
      <c r="E10" s="2"/>
      <c r="F10" s="2">
        <v>8000</v>
      </c>
    </row>
    <row r="11" spans="1:6" x14ac:dyDescent="0.3">
      <c r="B11" t="s">
        <v>2</v>
      </c>
      <c r="C11" s="2"/>
      <c r="D11" s="2">
        <v>20000</v>
      </c>
      <c r="E11" s="2"/>
      <c r="F11" s="2">
        <v>4000</v>
      </c>
    </row>
    <row r="12" spans="1:6" x14ac:dyDescent="0.3">
      <c r="B12" t="s">
        <v>3</v>
      </c>
      <c r="C12" s="2"/>
      <c r="D12" s="2">
        <f>10000</f>
        <v>10000</v>
      </c>
      <c r="E12" s="2">
        <v>13271</v>
      </c>
      <c r="F12" s="2">
        <v>5000</v>
      </c>
    </row>
    <row r="13" spans="1:6" x14ac:dyDescent="0.3">
      <c r="B13" t="s">
        <v>34</v>
      </c>
      <c r="C13" s="2"/>
      <c r="D13" s="2"/>
      <c r="E13" s="2"/>
      <c r="F13" s="2">
        <v>1000</v>
      </c>
    </row>
    <row r="14" spans="1:6" x14ac:dyDescent="0.3">
      <c r="B14" s="3" t="s">
        <v>4</v>
      </c>
      <c r="C14" s="4"/>
      <c r="D14" s="4">
        <f>SUM(D7:D12)</f>
        <v>320669</v>
      </c>
      <c r="E14" s="4">
        <f>SUM(E7:E12)</f>
        <v>313940</v>
      </c>
      <c r="F14" s="4">
        <f>SUM(F7:F13)</f>
        <v>333000</v>
      </c>
    </row>
    <row r="15" spans="1:6" x14ac:dyDescent="0.3">
      <c r="C15" s="2"/>
      <c r="D15" s="2"/>
      <c r="E15" s="2"/>
      <c r="F15" s="2"/>
    </row>
    <row r="16" spans="1:6" x14ac:dyDescent="0.3">
      <c r="A16" t="s">
        <v>5</v>
      </c>
      <c r="B16" t="s">
        <v>6</v>
      </c>
      <c r="C16" s="2"/>
      <c r="D16" s="2">
        <v>235000</v>
      </c>
      <c r="E16" s="2">
        <f>162227+18309+21513+2582</f>
        <v>204631</v>
      </c>
      <c r="F16" s="2">
        <v>240000</v>
      </c>
    </row>
    <row r="17" spans="2:6" x14ac:dyDescent="0.3">
      <c r="B17" t="s">
        <v>30</v>
      </c>
      <c r="C17" s="2"/>
      <c r="D17" s="2">
        <v>19000</v>
      </c>
      <c r="E17" s="2">
        <f>9304-2463</f>
        <v>6841</v>
      </c>
      <c r="F17" s="2">
        <v>20000</v>
      </c>
    </row>
    <row r="18" spans="2:6" x14ac:dyDescent="0.3">
      <c r="B18" t="s">
        <v>7</v>
      </c>
      <c r="C18" s="2"/>
      <c r="D18" s="2">
        <v>14000</v>
      </c>
      <c r="E18" s="2">
        <v>5625</v>
      </c>
      <c r="F18" s="2">
        <v>14000</v>
      </c>
    </row>
    <row r="19" spans="2:6" x14ac:dyDescent="0.3">
      <c r="B19" t="s">
        <v>22</v>
      </c>
      <c r="C19" s="2"/>
      <c r="D19" s="2">
        <v>5000</v>
      </c>
      <c r="E19" s="2">
        <v>1350</v>
      </c>
      <c r="F19" s="2">
        <v>2000</v>
      </c>
    </row>
    <row r="20" spans="2:6" x14ac:dyDescent="0.3">
      <c r="B20" t="s">
        <v>8</v>
      </c>
      <c r="C20" s="2"/>
      <c r="D20" s="2"/>
      <c r="E20" s="2"/>
      <c r="F20" s="2">
        <v>5000</v>
      </c>
    </row>
    <row r="21" spans="2:6" x14ac:dyDescent="0.3">
      <c r="B21" t="s">
        <v>33</v>
      </c>
      <c r="C21" s="2"/>
      <c r="D21" s="2">
        <v>12000</v>
      </c>
      <c r="E21" s="2"/>
      <c r="F21" s="2">
        <v>2000</v>
      </c>
    </row>
    <row r="22" spans="2:6" x14ac:dyDescent="0.3">
      <c r="B22" t="s">
        <v>9</v>
      </c>
      <c r="C22" s="2"/>
      <c r="D22" s="2">
        <v>1000</v>
      </c>
      <c r="E22" s="2"/>
      <c r="F22" s="2">
        <v>1000</v>
      </c>
    </row>
    <row r="23" spans="2:6" x14ac:dyDescent="0.3">
      <c r="B23" t="s">
        <v>10</v>
      </c>
      <c r="C23" s="2"/>
      <c r="D23" s="2">
        <v>10000</v>
      </c>
      <c r="E23" s="2"/>
      <c r="F23" s="2">
        <v>5000</v>
      </c>
    </row>
    <row r="24" spans="2:6" x14ac:dyDescent="0.3">
      <c r="B24" t="s">
        <v>11</v>
      </c>
      <c r="C24" s="2"/>
      <c r="D24" s="2">
        <v>0</v>
      </c>
      <c r="E24" s="2">
        <v>11626</v>
      </c>
      <c r="F24" s="2">
        <v>10000</v>
      </c>
    </row>
    <row r="25" spans="2:6" x14ac:dyDescent="0.3">
      <c r="B25" t="s">
        <v>12</v>
      </c>
      <c r="C25" s="2"/>
      <c r="D25" s="2">
        <f>11375+2000</f>
        <v>13375</v>
      </c>
      <c r="E25" s="2">
        <v>11375</v>
      </c>
      <c r="F25" s="2">
        <v>12000</v>
      </c>
    </row>
    <row r="26" spans="2:6" x14ac:dyDescent="0.3">
      <c r="B26" t="s">
        <v>13</v>
      </c>
      <c r="C26" s="2"/>
      <c r="D26" s="2">
        <v>6000</v>
      </c>
      <c r="E26" s="2">
        <f>1593</f>
        <v>1593</v>
      </c>
      <c r="F26" s="2">
        <v>5000</v>
      </c>
    </row>
    <row r="27" spans="2:6" x14ac:dyDescent="0.3">
      <c r="B27" t="s">
        <v>26</v>
      </c>
      <c r="C27" s="2"/>
      <c r="D27" s="2">
        <v>8000</v>
      </c>
      <c r="E27" s="2">
        <f>5389</f>
        <v>5389</v>
      </c>
      <c r="F27" s="2">
        <v>6000</v>
      </c>
    </row>
    <row r="28" spans="2:6" x14ac:dyDescent="0.3">
      <c r="B28" t="s">
        <v>14</v>
      </c>
      <c r="C28" s="2"/>
      <c r="D28" s="2"/>
      <c r="E28" s="2">
        <v>1550</v>
      </c>
      <c r="F28" s="2">
        <v>2000</v>
      </c>
    </row>
    <row r="29" spans="2:6" x14ac:dyDescent="0.3">
      <c r="B29" t="s">
        <v>15</v>
      </c>
      <c r="C29" s="2"/>
      <c r="D29" s="2">
        <v>5000</v>
      </c>
      <c r="E29" s="2"/>
      <c r="F29" s="2">
        <v>5000</v>
      </c>
    </row>
    <row r="30" spans="2:6" x14ac:dyDescent="0.3">
      <c r="B30" t="s">
        <v>16</v>
      </c>
      <c r="C30" s="2"/>
      <c r="D30" s="2">
        <v>25000</v>
      </c>
      <c r="E30" s="2">
        <v>25000</v>
      </c>
      <c r="F30" s="2">
        <v>25000</v>
      </c>
    </row>
    <row r="31" spans="2:6" x14ac:dyDescent="0.3">
      <c r="B31" t="s">
        <v>31</v>
      </c>
      <c r="C31" s="2"/>
      <c r="D31" s="2"/>
      <c r="E31" s="2">
        <v>10000</v>
      </c>
      <c r="F31" s="2">
        <v>0</v>
      </c>
    </row>
    <row r="32" spans="2:6" x14ac:dyDescent="0.3">
      <c r="B32" t="s">
        <v>28</v>
      </c>
      <c r="C32" s="2"/>
      <c r="D32" s="2">
        <v>100</v>
      </c>
      <c r="E32" s="2">
        <f>1429</f>
        <v>1429</v>
      </c>
      <c r="F32" s="2">
        <v>2000</v>
      </c>
    </row>
    <row r="33" spans="1:6" x14ac:dyDescent="0.3">
      <c r="B33" t="s">
        <v>17</v>
      </c>
      <c r="C33" s="2"/>
      <c r="D33" s="2">
        <v>15000</v>
      </c>
      <c r="E33" s="2">
        <f>1667+269</f>
        <v>1936</v>
      </c>
      <c r="F33" s="2">
        <v>5000</v>
      </c>
    </row>
    <row r="34" spans="1:6" x14ac:dyDescent="0.3">
      <c r="B34" s="3" t="s">
        <v>18</v>
      </c>
      <c r="C34" s="4"/>
      <c r="D34" s="4">
        <f>SUM(D16:D33)</f>
        <v>368475</v>
      </c>
      <c r="E34" s="4">
        <f>SUM(E16:E33)</f>
        <v>288345</v>
      </c>
      <c r="F34" s="4">
        <f>SUM(F16:F33)</f>
        <v>361000</v>
      </c>
    </row>
    <row r="35" spans="1:6" x14ac:dyDescent="0.3">
      <c r="B35" s="3"/>
      <c r="C35" s="4"/>
      <c r="D35" s="4"/>
      <c r="E35" s="4"/>
      <c r="F35" s="4"/>
    </row>
    <row r="36" spans="1:6" x14ac:dyDescent="0.3">
      <c r="B36" s="3" t="s">
        <v>27</v>
      </c>
      <c r="C36" s="7"/>
      <c r="D36" s="7">
        <v>500</v>
      </c>
      <c r="E36" s="7">
        <v>1782</v>
      </c>
      <c r="F36" s="7">
        <v>2000</v>
      </c>
    </row>
    <row r="37" spans="1:6" x14ac:dyDescent="0.3">
      <c r="C37" s="2"/>
      <c r="D37" s="2"/>
      <c r="E37" s="2"/>
      <c r="F37" s="2"/>
    </row>
    <row r="38" spans="1:6" x14ac:dyDescent="0.3">
      <c r="B38" s="3" t="s">
        <v>35</v>
      </c>
      <c r="C38" s="4">
        <f t="shared" ref="C38:E38" si="0">C14-C34+C36</f>
        <v>0</v>
      </c>
      <c r="D38" s="4">
        <f t="shared" si="0"/>
        <v>-47306</v>
      </c>
      <c r="E38" s="4">
        <f t="shared" si="0"/>
        <v>27377</v>
      </c>
      <c r="F38" s="4">
        <f>F14-F34+F36</f>
        <v>-26000</v>
      </c>
    </row>
    <row r="39" spans="1:6" x14ac:dyDescent="0.3">
      <c r="C39" s="2"/>
      <c r="D39" s="2"/>
      <c r="E39" s="2"/>
      <c r="F39" s="2"/>
    </row>
    <row r="40" spans="1:6" x14ac:dyDescent="0.3">
      <c r="C40" s="2"/>
      <c r="D40" s="2"/>
    </row>
    <row r="41" spans="1:6" x14ac:dyDescent="0.3">
      <c r="A41" t="s">
        <v>36</v>
      </c>
      <c r="C41" s="2"/>
      <c r="D41" s="2"/>
    </row>
    <row r="42" spans="1:6" x14ac:dyDescent="0.3">
      <c r="A42" t="s">
        <v>38</v>
      </c>
      <c r="C42" s="2"/>
      <c r="D42" s="2"/>
    </row>
    <row r="43" spans="1:6" x14ac:dyDescent="0.3">
      <c r="A43" t="s">
        <v>37</v>
      </c>
      <c r="C43" s="2"/>
      <c r="D43" s="2"/>
    </row>
    <row r="45" spans="1:6" x14ac:dyDescent="0.3">
      <c r="A45" t="s">
        <v>40</v>
      </c>
    </row>
    <row r="46" spans="1:6" x14ac:dyDescent="0.3">
      <c r="A46" t="s">
        <v>39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Tangvald</dc:creator>
  <cp:lastModifiedBy>Jon B.Tangvald</cp:lastModifiedBy>
  <cp:lastPrinted>2024-04-15T07:26:00Z</cp:lastPrinted>
  <dcterms:created xsi:type="dcterms:W3CDTF">2022-03-09T09:39:38Z</dcterms:created>
  <dcterms:modified xsi:type="dcterms:W3CDTF">2024-04-15T07:27:44Z</dcterms:modified>
</cp:coreProperties>
</file>