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 Tangvald\Desktop\"/>
    </mc:Choice>
  </mc:AlternateContent>
  <xr:revisionPtr revIDLastSave="0" documentId="13_ncr:1_{55954BCD-ACB4-49B7-A4FC-77505BC59498}" xr6:coauthVersionLast="45" xr6:coauthVersionMax="45" xr10:uidLastSave="{00000000-0000-0000-0000-000000000000}"/>
  <bookViews>
    <workbookView xWindow="-108" yWindow="-108" windowWidth="23256" windowHeight="12600" xr2:uid="{F7581888-D366-4380-A153-1D2CF0C7EF55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 l="1"/>
  <c r="F36" i="1"/>
  <c r="F33" i="1"/>
  <c r="F29" i="1"/>
  <c r="F25" i="1"/>
  <c r="F15" i="1"/>
  <c r="F16" i="1"/>
  <c r="F9" i="1"/>
  <c r="F8" i="1"/>
  <c r="F10" i="1"/>
  <c r="G37" i="1" l="1"/>
  <c r="G43" i="1" s="1"/>
  <c r="F28" i="1"/>
  <c r="F37" i="1" s="1"/>
  <c r="F13" i="1" l="1"/>
  <c r="F43" i="1" l="1"/>
  <c r="E29" i="1"/>
  <c r="E37" i="1" s="1"/>
  <c r="E10" i="1"/>
  <c r="E13" i="1" s="1"/>
  <c r="E43" i="1" l="1"/>
  <c r="D29" i="1"/>
  <c r="D10" i="1" l="1"/>
  <c r="D37" i="1" l="1"/>
  <c r="D13" i="1"/>
  <c r="D43" i="1" l="1"/>
  <c r="C43" i="1" l="1"/>
</calcChain>
</file>

<file path=xl/sharedStrings.xml><?xml version="1.0" encoding="utf-8"?>
<sst xmlns="http://schemas.openxmlformats.org/spreadsheetml/2006/main" count="44" uniqueCount="43">
  <si>
    <t>Inntekter</t>
  </si>
  <si>
    <t>Kontingent</t>
  </si>
  <si>
    <t>Oppdrag/Sponsor</t>
  </si>
  <si>
    <t>Tilskudd lokallag</t>
  </si>
  <si>
    <t>Sum inntekter</t>
  </si>
  <si>
    <t>Utgifter</t>
  </si>
  <si>
    <t>Fylkessekretær 40%</t>
  </si>
  <si>
    <t>Kontor</t>
  </si>
  <si>
    <t>Telefon</t>
  </si>
  <si>
    <t>Reiser</t>
  </si>
  <si>
    <t>Revisjon, regnskap</t>
  </si>
  <si>
    <t>Undersøkelser</t>
  </si>
  <si>
    <t>Annonser</t>
  </si>
  <si>
    <t>Tilskudd leder, nestleder</t>
  </si>
  <si>
    <t>Uforutsett</t>
  </si>
  <si>
    <t>Sum utgifter</t>
  </si>
  <si>
    <t>Mva kompensasjon</t>
  </si>
  <si>
    <t>Dato</t>
  </si>
  <si>
    <t>Foredrag</t>
  </si>
  <si>
    <t>Regnskap</t>
  </si>
  <si>
    <t>Styremøter, Årsmøte</t>
  </si>
  <si>
    <t>Finansinntekter</t>
  </si>
  <si>
    <t>Bank og kortgebyr</t>
  </si>
  <si>
    <t>Refusjon NN /Fylkessekretær</t>
  </si>
  <si>
    <t>Pensjon, forsikring</t>
  </si>
  <si>
    <t>Lønnskjøring (NettBedrift betalingsformidling)</t>
  </si>
  <si>
    <t>Andre tilskudd</t>
  </si>
  <si>
    <t>Støtte til NN vedrørende Fjordsøksmålet</t>
  </si>
  <si>
    <t>Overskudd (+)/Underskudd (-)</t>
  </si>
  <si>
    <t>Korreksjon 2022/2023</t>
  </si>
  <si>
    <t>Gaver</t>
  </si>
  <si>
    <t>Naturvernforbundet i Agder</t>
  </si>
  <si>
    <t>Plakat, trykk, facebook hjelp</t>
  </si>
  <si>
    <t>Til Styrets disposisjon</t>
  </si>
  <si>
    <t>Budsjett forslag</t>
  </si>
  <si>
    <t>Vedtatt budsjett</t>
  </si>
  <si>
    <t>Tilskudd nystartet lokallag, Natur &amp; Ungdom. Repparfjorden</t>
  </si>
  <si>
    <t>Tilbakeføring Gavefond og Fondskonto</t>
  </si>
  <si>
    <t>Fagseminar, kunnskapsheving styrets medlemmer</t>
  </si>
  <si>
    <t>Undervannsdrone, etc</t>
  </si>
  <si>
    <t>Landsmøte 3 pers. (Kan max sende 4)</t>
  </si>
  <si>
    <t>(Se note Regnskap 2025)</t>
  </si>
  <si>
    <t>Kontorutgifter,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</si>
</sst>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0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3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9F0F-0F04-4857-A959-8F6A52A08D6A}">
  <sheetPr>
    <pageSetUpPr fitToPage="1"/>
  </sheetPr>
  <dimension ref="A1:I46"/>
  <sheetViews>
    <sheetView tabSelected="1" workbookViewId="0">
      <selection activeCell="H5" sqref="H5"/>
    </sheetView>
  </sheetViews>
  <sheetFormatPr baseColWidth="10" defaultRowHeight="14.4" x14ac:dyDescent="0.3"/>
  <cols>
    <col min="2" max="2" width="38.21875" customWidth="1"/>
    <col min="3" max="3" width="1.21875" customWidth="1"/>
    <col min="4" max="4" width="15.109375" hidden="1" customWidth="1"/>
    <col min="5" max="5" width="15" customWidth="1"/>
    <col min="6" max="6" width="11.5546875" style="2"/>
    <col min="7" max="7" width="14.109375" customWidth="1"/>
  </cols>
  <sheetData>
    <row r="1" spans="1:8" ht="15.6" x14ac:dyDescent="0.3">
      <c r="A1" s="5" t="s">
        <v>31</v>
      </c>
      <c r="D1" s="8">
        <v>2025</v>
      </c>
      <c r="E1" s="12">
        <v>2025</v>
      </c>
      <c r="F1" s="12">
        <v>2025</v>
      </c>
      <c r="G1" s="5">
        <v>2026</v>
      </c>
    </row>
    <row r="2" spans="1:8" ht="15.6" x14ac:dyDescent="0.3">
      <c r="A2" s="5"/>
      <c r="D2" s="9" t="s">
        <v>34</v>
      </c>
      <c r="E2" s="11" t="s">
        <v>35</v>
      </c>
      <c r="F2" s="16" t="s">
        <v>19</v>
      </c>
      <c r="G2" s="15" t="s">
        <v>34</v>
      </c>
    </row>
    <row r="3" spans="1:8" x14ac:dyDescent="0.3">
      <c r="B3" t="s">
        <v>17</v>
      </c>
      <c r="C3" s="1"/>
      <c r="D3" s="1">
        <v>45726</v>
      </c>
      <c r="E3" s="1">
        <v>45741</v>
      </c>
      <c r="F3" s="1"/>
      <c r="G3" s="1">
        <v>46093</v>
      </c>
    </row>
    <row r="4" spans="1:8" x14ac:dyDescent="0.3">
      <c r="C4" s="1"/>
      <c r="G4" s="2"/>
    </row>
    <row r="5" spans="1:8" x14ac:dyDescent="0.3">
      <c r="A5" t="s">
        <v>0</v>
      </c>
      <c r="B5" t="s">
        <v>1</v>
      </c>
      <c r="C5" s="2"/>
      <c r="D5" s="2">
        <v>152000</v>
      </c>
      <c r="E5" s="2">
        <v>152000</v>
      </c>
      <c r="F5" s="6">
        <v>156178</v>
      </c>
      <c r="G5" s="2">
        <v>205534</v>
      </c>
    </row>
    <row r="6" spans="1:8" x14ac:dyDescent="0.3">
      <c r="B6" t="s">
        <v>16</v>
      </c>
      <c r="C6" s="2"/>
      <c r="D6" s="2">
        <v>23000</v>
      </c>
      <c r="E6" s="2">
        <v>23000</v>
      </c>
      <c r="F6" s="6">
        <v>22837</v>
      </c>
      <c r="G6" s="2">
        <v>31066</v>
      </c>
    </row>
    <row r="7" spans="1:8" x14ac:dyDescent="0.3">
      <c r="B7" t="s">
        <v>23</v>
      </c>
      <c r="C7" s="2"/>
      <c r="D7" s="2">
        <v>131000</v>
      </c>
      <c r="E7" s="2">
        <v>131000</v>
      </c>
      <c r="F7" s="6">
        <v>131250</v>
      </c>
      <c r="G7" s="10">
        <v>138000</v>
      </c>
    </row>
    <row r="8" spans="1:8" x14ac:dyDescent="0.3">
      <c r="B8" t="s">
        <v>30</v>
      </c>
      <c r="C8" s="2"/>
      <c r="D8" s="2">
        <v>9000</v>
      </c>
      <c r="E8" s="2">
        <v>9000</v>
      </c>
      <c r="F8" s="6">
        <f>300*12</f>
        <v>3600</v>
      </c>
      <c r="G8" s="2">
        <v>3600</v>
      </c>
    </row>
    <row r="9" spans="1:8" x14ac:dyDescent="0.3">
      <c r="B9" t="s">
        <v>2</v>
      </c>
      <c r="C9" s="2"/>
      <c r="D9" s="2">
        <v>35000</v>
      </c>
      <c r="E9" s="2">
        <v>35000</v>
      </c>
      <c r="F9" s="6">
        <f>141640-3600</f>
        <v>138040</v>
      </c>
      <c r="G9" s="2">
        <v>117500</v>
      </c>
    </row>
    <row r="10" spans="1:8" x14ac:dyDescent="0.3">
      <c r="B10" t="s">
        <v>3</v>
      </c>
      <c r="C10" s="2"/>
      <c r="D10" s="2">
        <f>5000+10000</f>
        <v>15000</v>
      </c>
      <c r="E10" s="2">
        <f>5000+10000</f>
        <v>15000</v>
      </c>
      <c r="F10" s="6">
        <f>4917+15300</f>
        <v>20217</v>
      </c>
      <c r="G10" s="2">
        <v>5000</v>
      </c>
    </row>
    <row r="11" spans="1:8" x14ac:dyDescent="0.3">
      <c r="B11" t="s">
        <v>26</v>
      </c>
      <c r="C11" s="2"/>
      <c r="D11" s="2">
        <v>5000</v>
      </c>
      <c r="E11" s="2">
        <v>5000</v>
      </c>
      <c r="F11" s="6">
        <v>2215</v>
      </c>
      <c r="G11" s="2"/>
    </row>
    <row r="12" spans="1:8" x14ac:dyDescent="0.3">
      <c r="B12" t="s">
        <v>37</v>
      </c>
      <c r="C12" s="2"/>
      <c r="D12" s="2"/>
      <c r="E12" s="2"/>
      <c r="F12" s="6"/>
      <c r="G12" s="2">
        <f>20400+15000</f>
        <v>35400</v>
      </c>
      <c r="H12" t="s">
        <v>41</v>
      </c>
    </row>
    <row r="13" spans="1:8" x14ac:dyDescent="0.3">
      <c r="B13" s="3" t="s">
        <v>4</v>
      </c>
      <c r="C13" s="4"/>
      <c r="D13" s="4">
        <f t="shared" ref="D13:G13" si="0">SUM(D5:D12)</f>
        <v>370000</v>
      </c>
      <c r="E13" s="6">
        <f t="shared" si="0"/>
        <v>370000</v>
      </c>
      <c r="F13" s="4">
        <f t="shared" si="0"/>
        <v>474337</v>
      </c>
      <c r="G13" s="4">
        <f t="shared" si="0"/>
        <v>536100</v>
      </c>
    </row>
    <row r="14" spans="1:8" x14ac:dyDescent="0.3">
      <c r="C14" s="2"/>
      <c r="G14" s="2"/>
    </row>
    <row r="15" spans="1:8" x14ac:dyDescent="0.3">
      <c r="A15" t="s">
        <v>5</v>
      </c>
      <c r="B15" t="s">
        <v>6</v>
      </c>
      <c r="C15" s="2"/>
      <c r="D15" s="2">
        <v>250000</v>
      </c>
      <c r="E15" s="2">
        <v>250000</v>
      </c>
      <c r="F15" s="6">
        <f>187877+22545+26890+2322+3179+1000</f>
        <v>243813</v>
      </c>
      <c r="G15" s="10">
        <v>256000</v>
      </c>
    </row>
    <row r="16" spans="1:8" x14ac:dyDescent="0.3">
      <c r="B16" t="s">
        <v>24</v>
      </c>
      <c r="C16" s="2"/>
      <c r="D16" s="2">
        <v>23000</v>
      </c>
      <c r="E16" s="2">
        <v>23000</v>
      </c>
      <c r="F16" s="6">
        <f>3147+18495</f>
        <v>21642</v>
      </c>
      <c r="G16" s="10">
        <v>23000</v>
      </c>
    </row>
    <row r="17" spans="2:8" x14ac:dyDescent="0.3">
      <c r="B17" t="s">
        <v>29</v>
      </c>
      <c r="C17" s="2"/>
      <c r="F17" s="10"/>
      <c r="G17" s="2"/>
    </row>
    <row r="18" spans="2:8" x14ac:dyDescent="0.3">
      <c r="B18" t="s">
        <v>7</v>
      </c>
      <c r="C18" s="2"/>
      <c r="D18" s="2">
        <v>15000</v>
      </c>
      <c r="E18" s="2">
        <v>15000</v>
      </c>
      <c r="F18" s="6">
        <v>16163</v>
      </c>
      <c r="G18" s="2">
        <v>17000</v>
      </c>
      <c r="H18" s="2"/>
    </row>
    <row r="19" spans="2:8" x14ac:dyDescent="0.3">
      <c r="B19" t="s">
        <v>18</v>
      </c>
      <c r="C19" s="2"/>
      <c r="D19" s="2">
        <v>3000</v>
      </c>
      <c r="E19" s="2">
        <v>3000</v>
      </c>
      <c r="F19" s="10"/>
      <c r="G19" s="2"/>
    </row>
    <row r="20" spans="2:8" x14ac:dyDescent="0.3">
      <c r="B20" t="s">
        <v>8</v>
      </c>
      <c r="C20" s="2"/>
      <c r="F20" s="10"/>
      <c r="G20" s="2">
        <v>2000</v>
      </c>
    </row>
    <row r="21" spans="2:8" x14ac:dyDescent="0.3">
      <c r="B21" t="s">
        <v>25</v>
      </c>
      <c r="C21" s="2"/>
      <c r="D21" s="2">
        <v>30000</v>
      </c>
      <c r="E21" s="2">
        <v>30000</v>
      </c>
      <c r="F21" s="6">
        <v>30000</v>
      </c>
      <c r="G21" s="2">
        <v>10000</v>
      </c>
    </row>
    <row r="22" spans="2:8" x14ac:dyDescent="0.3">
      <c r="B22" t="s">
        <v>42</v>
      </c>
      <c r="C22" s="2"/>
      <c r="D22" s="2">
        <v>7000</v>
      </c>
      <c r="E22" s="2">
        <v>7000</v>
      </c>
      <c r="F22" s="10"/>
      <c r="G22" s="2">
        <v>8500</v>
      </c>
    </row>
    <row r="23" spans="2:8" x14ac:dyDescent="0.3">
      <c r="B23" t="s">
        <v>9</v>
      </c>
      <c r="C23" s="2"/>
      <c r="D23" s="2">
        <v>5000</v>
      </c>
      <c r="E23" s="2">
        <v>5000</v>
      </c>
      <c r="F23" s="6">
        <v>31789</v>
      </c>
      <c r="G23" s="2">
        <v>20000</v>
      </c>
    </row>
    <row r="24" spans="2:8" x14ac:dyDescent="0.3">
      <c r="B24" t="s">
        <v>40</v>
      </c>
      <c r="C24" s="2"/>
      <c r="F24" s="6">
        <v>21279</v>
      </c>
      <c r="G24" s="2">
        <v>21000</v>
      </c>
    </row>
    <row r="25" spans="2:8" x14ac:dyDescent="0.3">
      <c r="B25" t="s">
        <v>10</v>
      </c>
      <c r="C25" s="2"/>
      <c r="D25" s="2">
        <v>12000</v>
      </c>
      <c r="E25" s="2">
        <v>12000</v>
      </c>
      <c r="F25" s="6">
        <f>12231</f>
        <v>12231</v>
      </c>
      <c r="G25" s="2">
        <v>12625</v>
      </c>
    </row>
    <row r="26" spans="2:8" x14ac:dyDescent="0.3">
      <c r="B26" t="s">
        <v>11</v>
      </c>
      <c r="C26" s="2"/>
      <c r="D26" s="2">
        <v>5000</v>
      </c>
      <c r="E26" s="2">
        <v>5000</v>
      </c>
      <c r="F26" s="10"/>
      <c r="G26" s="2">
        <v>5000</v>
      </c>
    </row>
    <row r="27" spans="2:8" x14ac:dyDescent="0.3">
      <c r="B27" t="s">
        <v>38</v>
      </c>
      <c r="C27" s="2"/>
      <c r="D27" s="2"/>
      <c r="E27" s="2"/>
      <c r="F27" s="10"/>
      <c r="G27" s="2">
        <v>8000</v>
      </c>
    </row>
    <row r="28" spans="2:8" x14ac:dyDescent="0.3">
      <c r="B28" t="s">
        <v>20</v>
      </c>
      <c r="C28" s="2"/>
      <c r="D28" s="2">
        <v>7000</v>
      </c>
      <c r="E28" s="2">
        <v>7000</v>
      </c>
      <c r="F28" s="6">
        <f>603</f>
        <v>603</v>
      </c>
      <c r="G28" s="2">
        <v>2000</v>
      </c>
    </row>
    <row r="29" spans="2:8" x14ac:dyDescent="0.3">
      <c r="B29" t="s">
        <v>32</v>
      </c>
      <c r="C29" s="2"/>
      <c r="D29" s="2">
        <f>2000+4000</f>
        <v>6000</v>
      </c>
      <c r="E29" s="2">
        <f>2000+4000</f>
        <v>6000</v>
      </c>
      <c r="F29" s="6">
        <f>2742+702+9296</f>
        <v>12740</v>
      </c>
      <c r="G29" s="2"/>
    </row>
    <row r="30" spans="2:8" x14ac:dyDescent="0.3">
      <c r="B30" t="s">
        <v>12</v>
      </c>
      <c r="C30" s="2"/>
      <c r="D30" s="2">
        <v>3000</v>
      </c>
      <c r="E30" s="2">
        <v>3000</v>
      </c>
      <c r="F30" s="10"/>
      <c r="G30" s="2">
        <v>2000</v>
      </c>
    </row>
    <row r="31" spans="2:8" x14ac:dyDescent="0.3">
      <c r="B31" t="s">
        <v>13</v>
      </c>
      <c r="C31" s="2"/>
      <c r="D31" s="2">
        <v>25000</v>
      </c>
      <c r="E31" s="2">
        <v>29000</v>
      </c>
      <c r="F31" s="6">
        <v>25000</v>
      </c>
      <c r="G31" s="2">
        <v>25000</v>
      </c>
    </row>
    <row r="32" spans="2:8" x14ac:dyDescent="0.3">
      <c r="B32" t="s">
        <v>36</v>
      </c>
      <c r="C32" s="2"/>
      <c r="D32" s="2">
        <v>5000</v>
      </c>
      <c r="E32" s="2">
        <v>5000</v>
      </c>
      <c r="F32" s="6">
        <v>10000</v>
      </c>
      <c r="G32" s="2">
        <v>10000</v>
      </c>
    </row>
    <row r="33" spans="2:9" x14ac:dyDescent="0.3">
      <c r="B33" t="s">
        <v>22</v>
      </c>
      <c r="C33" s="2"/>
      <c r="D33" s="2">
        <v>2000</v>
      </c>
      <c r="E33" s="2">
        <v>2000</v>
      </c>
      <c r="F33" s="6">
        <f>921+300</f>
        <v>1221</v>
      </c>
      <c r="G33" s="2">
        <v>1500</v>
      </c>
    </row>
    <row r="34" spans="2:9" x14ac:dyDescent="0.3">
      <c r="B34" t="s">
        <v>33</v>
      </c>
      <c r="C34" s="2"/>
      <c r="D34" s="2"/>
      <c r="E34" s="2">
        <v>45000</v>
      </c>
      <c r="F34" s="10"/>
      <c r="G34" s="2">
        <v>2000</v>
      </c>
    </row>
    <row r="35" spans="2:9" x14ac:dyDescent="0.3">
      <c r="B35" t="s">
        <v>39</v>
      </c>
      <c r="C35" s="2"/>
      <c r="D35" s="2"/>
      <c r="E35" s="2"/>
      <c r="F35" s="6">
        <v>57802</v>
      </c>
      <c r="G35" s="2">
        <v>117500</v>
      </c>
    </row>
    <row r="36" spans="2:9" x14ac:dyDescent="0.3">
      <c r="B36" t="s">
        <v>14</v>
      </c>
      <c r="C36" s="2"/>
      <c r="D36" s="2">
        <v>5000</v>
      </c>
      <c r="E36" s="2">
        <v>5000</v>
      </c>
      <c r="F36" s="6">
        <f>8500+3406+4000+1000</f>
        <v>16906</v>
      </c>
      <c r="G36" s="2">
        <v>5000</v>
      </c>
    </row>
    <row r="37" spans="2:9" x14ac:dyDescent="0.3">
      <c r="B37" s="3" t="s">
        <v>15</v>
      </c>
      <c r="C37" s="4"/>
      <c r="D37" s="4">
        <f t="shared" ref="D37:G37" si="1">SUM(D15:D36)</f>
        <v>403000</v>
      </c>
      <c r="E37" s="4">
        <f t="shared" si="1"/>
        <v>452000</v>
      </c>
      <c r="F37" s="4">
        <f t="shared" si="1"/>
        <v>501189</v>
      </c>
      <c r="G37" s="4">
        <f t="shared" si="1"/>
        <v>548125</v>
      </c>
    </row>
    <row r="38" spans="2:9" x14ac:dyDescent="0.3">
      <c r="B38" s="3"/>
      <c r="C38" s="4"/>
      <c r="D38" s="4"/>
      <c r="E38" s="4"/>
      <c r="G38" s="2"/>
      <c r="I38" s="2"/>
    </row>
    <row r="39" spans="2:9" x14ac:dyDescent="0.3">
      <c r="B39" s="3" t="s">
        <v>21</v>
      </c>
      <c r="C39" s="6"/>
      <c r="D39" s="4">
        <v>3000</v>
      </c>
      <c r="E39" s="4">
        <v>3000</v>
      </c>
      <c r="F39" s="4">
        <v>9311</v>
      </c>
      <c r="G39" s="4">
        <v>8000</v>
      </c>
    </row>
    <row r="40" spans="2:9" x14ac:dyDescent="0.3">
      <c r="B40" s="3"/>
      <c r="C40" s="6"/>
      <c r="D40" s="4"/>
      <c r="E40" s="4"/>
      <c r="G40" s="2"/>
    </row>
    <row r="41" spans="2:9" x14ac:dyDescent="0.3">
      <c r="B41" s="3" t="s">
        <v>27</v>
      </c>
      <c r="C41" s="6"/>
      <c r="D41" s="4">
        <v>0</v>
      </c>
      <c r="E41" s="4">
        <v>0</v>
      </c>
      <c r="G41" s="2"/>
    </row>
    <row r="42" spans="2:9" x14ac:dyDescent="0.3">
      <c r="C42" s="2"/>
      <c r="D42" s="4"/>
      <c r="E42" s="4"/>
      <c r="G42" s="2"/>
    </row>
    <row r="43" spans="2:9" ht="15.6" x14ac:dyDescent="0.3">
      <c r="B43" s="5" t="s">
        <v>28</v>
      </c>
      <c r="C43" s="7">
        <f t="shared" ref="C43" si="2">C13-C37+C39</f>
        <v>0</v>
      </c>
      <c r="D43" s="14">
        <f t="shared" ref="D43" si="3">D13-D37+D39+D41</f>
        <v>-30000</v>
      </c>
      <c r="E43" s="13">
        <f>E13-E37+E39+E41</f>
        <v>-79000</v>
      </c>
      <c r="F43" s="7">
        <f>F13-F37+F39+F41</f>
        <v>-17541</v>
      </c>
      <c r="G43" s="7">
        <f>G13-G37+G39+G41</f>
        <v>-4025</v>
      </c>
    </row>
    <row r="44" spans="2:9" x14ac:dyDescent="0.3">
      <c r="C44" s="2"/>
      <c r="D44" s="2"/>
      <c r="E44" s="2"/>
      <c r="G44" s="2"/>
    </row>
    <row r="45" spans="2:9" x14ac:dyDescent="0.3">
      <c r="C45" s="2"/>
      <c r="G45" s="2"/>
    </row>
    <row r="46" spans="2:9" x14ac:dyDescent="0.3">
      <c r="G46" s="2"/>
    </row>
  </sheetData>
  <pageMargins left="0.25" right="0.25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Tangvald</dc:creator>
  <cp:lastModifiedBy>Jon B.Tangvald</cp:lastModifiedBy>
  <cp:lastPrinted>2026-03-07T10:26:53Z</cp:lastPrinted>
  <dcterms:created xsi:type="dcterms:W3CDTF">2022-03-09T09:39:38Z</dcterms:created>
  <dcterms:modified xsi:type="dcterms:W3CDTF">2026-03-12T15:01:27Z</dcterms:modified>
</cp:coreProperties>
</file>